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176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25725" refMode="R1C1"/>
</workbook>
</file>

<file path=xl/calcChain.xml><?xml version="1.0" encoding="utf-8"?>
<calcChain xmlns="http://schemas.openxmlformats.org/spreadsheetml/2006/main">
  <c r="H62" i="1"/>
  <c r="H61"/>
  <c r="H60"/>
  <c r="H59"/>
  <c r="H58"/>
  <c r="H57"/>
  <c r="H56"/>
  <c r="H55"/>
  <c r="H54"/>
  <c r="G62"/>
  <c r="G61"/>
  <c r="G60"/>
  <c r="G59"/>
  <c r="G58"/>
  <c r="G57"/>
  <c r="G56"/>
  <c r="G55"/>
  <c r="G54"/>
  <c r="F62"/>
  <c r="F61"/>
  <c r="F60"/>
  <c r="F59"/>
  <c r="F58"/>
  <c r="F57"/>
  <c r="F56"/>
  <c r="F55"/>
  <c r="F54"/>
  <c r="E62"/>
  <c r="E61"/>
  <c r="E60"/>
  <c r="E59"/>
  <c r="E58"/>
  <c r="E57"/>
  <c r="E56"/>
  <c r="E55"/>
  <c r="E54"/>
  <c r="C62"/>
  <c r="C61"/>
  <c r="C60"/>
  <c r="C59"/>
  <c r="C58"/>
  <c r="C57"/>
  <c r="C56"/>
  <c r="C55"/>
  <c r="C54"/>
  <c r="G53"/>
  <c r="G52"/>
  <c r="G51"/>
  <c r="G50"/>
  <c r="G49"/>
  <c r="G48"/>
  <c r="G17"/>
  <c r="H53"/>
  <c r="F53"/>
  <c r="E53"/>
  <c r="C53"/>
  <c r="H52"/>
  <c r="F52"/>
  <c r="E52"/>
  <c r="C52"/>
  <c r="H51"/>
  <c r="F51"/>
  <c r="E51"/>
  <c r="C51"/>
  <c r="H50"/>
  <c r="F50"/>
  <c r="E50"/>
  <c r="C50"/>
  <c r="H49"/>
  <c r="F49"/>
  <c r="E49"/>
  <c r="C49"/>
  <c r="H48"/>
  <c r="F48"/>
  <c r="E48"/>
  <c r="C48"/>
  <c r="F17"/>
  <c r="E17"/>
  <c r="D17"/>
  <c r="C17"/>
</calcChain>
</file>

<file path=xl/sharedStrings.xml><?xml version="1.0" encoding="utf-8"?>
<sst xmlns="http://schemas.openxmlformats.org/spreadsheetml/2006/main" count="89" uniqueCount="44">
  <si>
    <t>№
п/п</t>
  </si>
  <si>
    <t>Наимен.
сетевой
орган-ции</t>
  </si>
  <si>
    <t>Кол-во
этапов
(процедур)
с сетевой
организ.,
штук</t>
  </si>
  <si>
    <t>Кол-во
этапов
(процедур)
с иной
организ.,
штук</t>
  </si>
  <si>
    <t>Стоимость
подключ-я,
руб.</t>
  </si>
  <si>
    <t>Номер
договора
об
осущест.
технол.
присоед.</t>
  </si>
  <si>
    <t>Дата
поступл.
заявки</t>
  </si>
  <si>
    <t>Дата
заключ.
договора</t>
  </si>
  <si>
    <t>Дата
исполн.
договора</t>
  </si>
  <si>
    <t>Мощность,
кВт</t>
  </si>
  <si>
    <t>ОАО Балтачевское "Сельэнерго"</t>
  </si>
  <si>
    <t>Адрес объекта</t>
  </si>
  <si>
    <t>Реестр заявителей, энергопринимающие устройства которых присоединены к электрическим сетям</t>
  </si>
  <si>
    <t>за 4-й кв. 2016 года (физ.лица+юр.лица)</t>
  </si>
  <si>
    <t>с.Старобалтачево, ул.Заречная, 106</t>
  </si>
  <si>
    <t>с.Старобалтачево, ул.Заречная, 84</t>
  </si>
  <si>
    <t>с.Старобалтачево, ул.Х.Давлетшиной, 30</t>
  </si>
  <si>
    <t>с.Старобалтачево, ул.Х.Давлетшиной, 29</t>
  </si>
  <si>
    <t>с.Старобалтачево, ул.Свободы, 95</t>
  </si>
  <si>
    <t>с.Старобалтачево, ул.Свободы, 88</t>
  </si>
  <si>
    <t>с.Старобалтачево, ул.Конституции, 46</t>
  </si>
  <si>
    <t>с.Старобалтачево, ул.Конституции, 28</t>
  </si>
  <si>
    <t>с.Старобалтачево, ул.Конституции, 31</t>
  </si>
  <si>
    <t>с.Старобалтачево, ул.Др.Народов, 93</t>
  </si>
  <si>
    <t>с.Старобалтачево, ул.Др.Народов, 98</t>
  </si>
  <si>
    <t>с.Старобалтачево, ул.Победы, 95</t>
  </si>
  <si>
    <t>с.Старобалтачево, ул.Победы, 100</t>
  </si>
  <si>
    <t>с.Старобалтачево, ул.Цветочная, 36</t>
  </si>
  <si>
    <t>с.Старобалтачево, ул.Цветочная, 23</t>
  </si>
  <si>
    <t>с.Старобалтачево, ул.У.Шакирова, 32</t>
  </si>
  <si>
    <t>с.Старобалтачево, ул.М.Карима, 13</t>
  </si>
  <si>
    <t>с.Старобалтачево, ул.Солнечная, 14</t>
  </si>
  <si>
    <t>с.Старобалтачево, ул.Уфимская, 9</t>
  </si>
  <si>
    <t>с.Старобалтачево, ул.Радужная, 12</t>
  </si>
  <si>
    <t>с.Старобалтачево, ул.Радужная, 13</t>
  </si>
  <si>
    <t>с.Старобалтачево, ул.М.Карима, 14</t>
  </si>
  <si>
    <t>с.Старобалтачево, ул.М.Карима, 16</t>
  </si>
  <si>
    <t>с.Старобалтачево, ул.Радужная, 14</t>
  </si>
  <si>
    <t>с.Старобалтачево, ул.Радужная, 15</t>
  </si>
  <si>
    <t>с.Старобалтачево, ул.М.Карима, 32</t>
  </si>
  <si>
    <t>с.Старобалтачево, ул.Солнечная, 16</t>
  </si>
  <si>
    <t>с.Старобалтачево, ул.Агидельская, 1</t>
  </si>
  <si>
    <t>с.Старобалтачево, ул.Тошкуровская, 2</t>
  </si>
  <si>
    <t>с.Старобалтачево, ул.М.Карима, 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</si>
</sst>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1"/>
    </font>
    <font>
      <sz val="8"/>
      <name val="Arial"/>
      <family val="2"/>
      <charset val="204"/>
    </font>
    <font>
      <sz val="9"/>
      <name val="Arial"/>
      <family val="2"/>
      <charset val="1"/>
    </font>
    <font>
      <sz val="9"/>
      <color theme="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 wrapText="1"/>
    </xf>
    <xf numFmtId="14" fontId="3" fillId="0" borderId="6" xfId="0" applyNumberFormat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3" fillId="0" borderId="1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0%2063-57%20&#1057;&#1072;&#1093;&#1072;&#1073;&#1080;&#1077;&#1074;%20&#1057;&#1090;&#1072;&#1088;&#1086;&#1073;&#1072;&#1083;&#1080;&#1090;&#1072;&#1095;&#1077;&#1074;&#1086;,%20&#1091;&#1083;.&#1050;&#1086;&#1083;&#1093;&#1086;&#1079;&#1085;&#1072;&#1103;,%2019%20&#1057;&#1058;&#1056;&#1054;&#1048;&#1058;&#1045;&#1051;&#1068;&#1057;&#1058;&#1042;&#105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86%2078-66%20&#1050;&#1080;&#1083;&#1100;&#1084;&#1072;&#1082;&#1072;&#1077;&#1074;%20&#1053;&#1080;&#1078;&#1085;&#1077;&#1080;&#1074;&#1072;&#1085;&#1072;&#1077;&#1074;&#1086;,%20&#1091;&#1083;.%20&#1052;&#1080;&#1088;&#1072;,%2015%20&#1057;&#1058;&#1056;&#1054;&#1048;&#1058;&#1045;&#1051;&#1068;&#1057;&#1058;&#1042;&#1054;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88%200-67%20&#1061;&#1072;&#1092;&#1080;&#1079;&#1086;&#1074;&#1072;%20&#1057;&#1090;&#1072;&#1088;&#1086;&#1073;&#1072;&#1083;&#1090;&#1072;&#1095;&#1077;&#1074;&#1086;,%20&#1091;&#1083;.&#1051;&#1077;&#1089;&#1085;&#1072;&#1103;,%206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89%2080-68%20&#1058;&#1072;&#1091;&#1096;&#1072;&#1085;%20&#1051;&#1080;&#1076;&#1080;&#1103;%20&#1052;&#1072;&#1075;&#1072;&#1096;&#1083;&#1099;-&#1072;&#1083;&#1084;&#1072;&#1085;&#1090;&#1072;&#1077;&#1074;&#1086;,%20&#1091;&#1083;.&#1062;&#1077;&#1085;&#1090;&#1088;&#1072;&#1083;&#1100;&#1085;&#1072;&#1103;,%205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96%2085-72%20&#1043;&#1072;&#1083;&#1080;&#1077;&#1074;%20&#1089;.&#1057;&#1090;&#1072;&#1088;&#1086;&#1073;&#1072;&#1083;&#1090;&#1072;&#1095;&#1077;&#1074;&#1086;.%20&#1091;&#1083;.&#1044;.&#1053;&#1072;&#1088;&#1086;&#1076;&#1086;&#1074;.%204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97%2084-73%20&#1056;&#1072;&#1093;&#1084;&#1072;&#1090;&#1091;&#1083;&#1083;&#1080;&#1085;%20&#1048;.%20&#1050;&#1091;&#1084;&#1100;&#1103;&#1079;&#1099;,%20&#1054;&#1082;&#1090;&#1103;&#1073;&#1088;&#1100;&#1089;&#1082;&#1072;&#1103;,%205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98%200-74%20&#1043;&#1080;&#1083;&#1100;&#1074;&#1072;&#1085;&#1086;&#1074;%20&#1040;.,%20&#1057;&#1090;&#1072;&#1088;&#1086;&#1073;&#1072;&#1083;&#1090;&#1072;&#1095;&#1077;&#1074;&#1086;,%20&#1057;&#1086;&#1074;&#1077;&#1090;&#1089;&#1082;&#1072;&#1103;,%20&#1076;.46,%20&#1082;&#1074;.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100%2086-75%20&#1057;&#1091;&#1083;&#1090;&#1072;&#1085;&#1086;&#1074;%20&#1063;&#1091;&#1088;&#1072;&#1087;&#1072;&#1085;&#1086;&#1074;&#1086;,%20&#1091;&#1083;.&#1043;&#1072;&#1075;&#1072;&#1088;&#1080;&#1085;&#1072;,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5%200-58%20&#1060;&#1072;&#1093;&#1088;&#1072;&#1079;&#1080;&#1077;&#1074;%20&#1057;&#1090;&#1072;&#1088;&#1086;&#1073;&#1072;&#1083;&#1090;&#1072;&#1095;&#1077;&#1074;&#1086;,%20&#1062;&#1077;&#1085;&#1090;&#1088;&#1072;&#1083;&#1100;&#1085;&#1072;&#1103;,%20106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6%2068-59%20&#1050;&#1072;&#1096;&#1072;&#1087;&#1086;&#1074;&#1072;%20&#1057;&#1090;&#1072;&#1088;&#1086;&#1073;&#1072;&#1083;&#1090;&#1072;&#1095;&#1077;&#1074;&#1086;%20&#1042;&#1090;&#1086;&#1088;&#1072;&#1103;,%205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7%2069-60%20&#1061;&#1072;&#1085;&#1086;&#1074;%20&#1059;&#1089;&#1084;&#1072;&#1085;&#1086;&#1074;&#1086;%20&#1062;&#1077;&#1085;&#1090;&#1088;&#1072;&#1083;&#1100;&#1085;&#1072;&#1103;,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78%2070-61%20&#1060;&#1072;&#1084;&#1072;&#1085;&#1086;&#1074;%20&#1057;&#1090;&#1072;&#1088;&#1086;&#1073;&#1072;&#1083;&#1090;&#1072;&#1095;&#1077;&#1074;&#1086;,%20&#1091;&#1083;.&#1055;&#1086;&#1073;&#1077;&#1076;&#1099;,%201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80%2072-62%20&#1047;&#1080;&#1085;&#1085;&#1072;&#1090;&#1091;&#1083;&#1083;&#1080;&#1085;&#1072;%20&#1057;&#1090;&#1072;&#1088;&#1086;&#1073;&#1072;&#1083;&#1090;&#1072;&#1095;&#1077;&#1074;&#1086;%20&#1056;&#1072;&#1073;&#1086;&#1095;&#1072;&#1103;,%2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81%2073-64%20&#1041;&#1072;&#1089;&#1099;&#1088;&#1086;&#1074;%20&#1057;&#1090;&#1072;&#1088;&#1086;&#1073;&#1072;&#1083;&#1090;&#1072;&#1095;&#1077;&#1074;&#1086;,%20&#1091;&#1083;.&#1069;&#1085;&#1077;&#1088;&#1075;&#1077;&#1090;&#1080;&#1082;&#1086;&#1074;,%2039&#1040;%20%20&#1057;&#1058;&#1056;&#1054;&#1048;&#1058;&#1045;&#1051;&#1068;&#1057;&#1058;&#1042;&#105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82%2074-63%20&#1057;&#1072;&#1083;&#1080;&#1084;&#1086;&#1074;%20&#1057;&#1090;&#1072;&#1088;&#1086;&#1073;&#1072;&#1083;&#1090;&#1072;&#1095;&#1077;&#1074;&#1086;%20&#1047;&#1072;&#1088;&#1077;&#1095;&#1085;&#1072;&#1103;,%207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84%2076-65%20&#1050;&#1072;&#1075;&#1080;&#1088;&#1086;&#1074;%20&#1057;&#1090;&#1072;&#1088;&#1086;&#1073;&#1072;&#1083;&#1090;&#1072;&#1095;&#1077;&#1074;&#1086;,%20&#1091;&#1083;.&#1050;&#1086;&#1086;&#1087;&#1077;&#1088;&#1072;&#1090;&#1080;&#1074;&#1085;&#1072;&#1103;,%2030%20&#1057;&#1058;&#1056;&#1054;&#1048;&#1058;&#1045;&#1051;&#1068;&#1057;&#1058;&#1042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57</v>
          </cell>
        </row>
        <row r="3">
          <cell r="C3" t="str">
            <v>с.Старобалтачево, ул.Колхозная, 19</v>
          </cell>
        </row>
        <row r="9">
          <cell r="C9">
            <v>42621</v>
          </cell>
        </row>
        <row r="11">
          <cell r="C11">
            <v>42621</v>
          </cell>
        </row>
        <row r="12">
          <cell r="C12">
            <v>42647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66</v>
          </cell>
        </row>
        <row r="3">
          <cell r="C3" t="str">
            <v>д.Нижнеиванаево, ул.Мира, 15</v>
          </cell>
        </row>
        <row r="8">
          <cell r="C8">
            <v>14</v>
          </cell>
        </row>
        <row r="9">
          <cell r="C9">
            <v>42660</v>
          </cell>
        </row>
        <row r="11">
          <cell r="C11">
            <v>42660</v>
          </cell>
        </row>
        <row r="12">
          <cell r="C12">
            <v>42685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67</v>
          </cell>
        </row>
        <row r="3">
          <cell r="C3" t="str">
            <v>с.Старобалтачево, ул.Лесная, 63</v>
          </cell>
        </row>
        <row r="8">
          <cell r="C8">
            <v>14</v>
          </cell>
        </row>
        <row r="9">
          <cell r="C9">
            <v>42667</v>
          </cell>
        </row>
        <row r="11">
          <cell r="C11">
            <v>42667</v>
          </cell>
        </row>
        <row r="12">
          <cell r="C12">
            <v>42695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68</v>
          </cell>
        </row>
        <row r="3">
          <cell r="C3" t="str">
            <v>д.Магашлы-Алмантаево, ул.Центральная, 53</v>
          </cell>
        </row>
        <row r="8">
          <cell r="C8">
            <v>14</v>
          </cell>
        </row>
        <row r="9">
          <cell r="C9">
            <v>42667</v>
          </cell>
        </row>
        <row r="11">
          <cell r="C11">
            <v>42667</v>
          </cell>
        </row>
        <row r="12">
          <cell r="C12">
            <v>42695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72</v>
          </cell>
        </row>
        <row r="3">
          <cell r="C3" t="str">
            <v>с.Старобалтачево, ул.Дружбы Народов, 43</v>
          </cell>
        </row>
        <row r="8">
          <cell r="C8">
            <v>14</v>
          </cell>
        </row>
        <row r="9">
          <cell r="C9">
            <v>42688</v>
          </cell>
        </row>
        <row r="11">
          <cell r="C11">
            <v>42688</v>
          </cell>
        </row>
        <row r="12">
          <cell r="C12">
            <v>42716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73</v>
          </cell>
        </row>
        <row r="3">
          <cell r="C3" t="str">
            <v>д.Кумьязы, ул.Октябрьская, 53</v>
          </cell>
        </row>
        <row r="8">
          <cell r="C8">
            <v>14</v>
          </cell>
        </row>
        <row r="9">
          <cell r="C9">
            <v>42689</v>
          </cell>
        </row>
        <row r="11">
          <cell r="C11">
            <v>42689</v>
          </cell>
        </row>
        <row r="12">
          <cell r="C12">
            <v>42716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74</v>
          </cell>
        </row>
        <row r="3">
          <cell r="C3" t="str">
            <v>с.Старобалтачево, ул.Советская, д.46, кв.6</v>
          </cell>
        </row>
        <row r="8">
          <cell r="C8">
            <v>15</v>
          </cell>
        </row>
        <row r="9">
          <cell r="C9">
            <v>42720</v>
          </cell>
        </row>
        <row r="11">
          <cell r="C11">
            <v>42720</v>
          </cell>
        </row>
        <row r="12">
          <cell r="C12">
            <v>42724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75</v>
          </cell>
        </row>
        <row r="3">
          <cell r="C3" t="str">
            <v>д.Чурапаново, ул.Гагарина, 14</v>
          </cell>
        </row>
        <row r="8">
          <cell r="C8">
            <v>14</v>
          </cell>
        </row>
        <row r="9">
          <cell r="C9">
            <v>42730</v>
          </cell>
        </row>
        <row r="11">
          <cell r="C11">
            <v>42730</v>
          </cell>
        </row>
        <row r="12">
          <cell r="C12">
            <v>42734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58</v>
          </cell>
        </row>
        <row r="3">
          <cell r="C3" t="str">
            <v>с.Старобалтачево, ул.Центральная, 106а</v>
          </cell>
        </row>
        <row r="8">
          <cell r="C8">
            <v>14</v>
          </cell>
        </row>
        <row r="9">
          <cell r="C9">
            <v>42634</v>
          </cell>
        </row>
        <row r="11">
          <cell r="C11">
            <v>42634</v>
          </cell>
        </row>
        <row r="12">
          <cell r="C12">
            <v>42669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59</v>
          </cell>
        </row>
        <row r="3">
          <cell r="C3" t="str">
            <v>с.Старобалтачево, ул.Вторая, 55</v>
          </cell>
        </row>
        <row r="8">
          <cell r="C8">
            <v>14</v>
          </cell>
        </row>
        <row r="9">
          <cell r="C9">
            <v>42640</v>
          </cell>
        </row>
        <row r="11">
          <cell r="C11">
            <v>42640</v>
          </cell>
        </row>
        <row r="12">
          <cell r="C12">
            <v>42669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60</v>
          </cell>
        </row>
        <row r="3">
          <cell r="C3" t="str">
            <v>д.Усманово, ул.Центральная, 20</v>
          </cell>
        </row>
        <row r="8">
          <cell r="C8">
            <v>14</v>
          </cell>
        </row>
        <row r="9">
          <cell r="C9">
            <v>42640</v>
          </cell>
        </row>
        <row r="11">
          <cell r="C11">
            <v>42640</v>
          </cell>
        </row>
        <row r="12">
          <cell r="C12">
            <v>42669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61</v>
          </cell>
        </row>
        <row r="3">
          <cell r="C3" t="str">
            <v>с.Старобалтачево, ул.Победы, 109</v>
          </cell>
        </row>
        <row r="8">
          <cell r="C8">
            <v>14</v>
          </cell>
        </row>
        <row r="9">
          <cell r="C9">
            <v>42641</v>
          </cell>
        </row>
        <row r="11">
          <cell r="C11">
            <v>42641</v>
          </cell>
        </row>
        <row r="12">
          <cell r="C12">
            <v>42667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62</v>
          </cell>
        </row>
        <row r="3">
          <cell r="C3" t="str">
            <v>с.Старобалтачево, ул.Рабочая, 3</v>
          </cell>
        </row>
        <row r="8">
          <cell r="C8">
            <v>14</v>
          </cell>
        </row>
        <row r="9">
          <cell r="C9">
            <v>42643</v>
          </cell>
        </row>
        <row r="11">
          <cell r="C11">
            <v>42643</v>
          </cell>
        </row>
        <row r="12">
          <cell r="C12">
            <v>42667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64</v>
          </cell>
        </row>
        <row r="3">
          <cell r="C3" t="str">
            <v>с.Старобалтачево, ул.Энергетиков, 39А</v>
          </cell>
        </row>
        <row r="8">
          <cell r="C8">
            <v>14</v>
          </cell>
        </row>
        <row r="9">
          <cell r="C9">
            <v>42643</v>
          </cell>
        </row>
        <row r="11">
          <cell r="C11">
            <v>42643</v>
          </cell>
        </row>
        <row r="12">
          <cell r="C12">
            <v>42667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63</v>
          </cell>
        </row>
        <row r="3">
          <cell r="C3" t="str">
            <v>с.Старобалтачево, ул.Заречная, 72</v>
          </cell>
        </row>
        <row r="8">
          <cell r="C8">
            <v>14</v>
          </cell>
        </row>
        <row r="9">
          <cell r="C9">
            <v>42646</v>
          </cell>
        </row>
        <row r="11">
          <cell r="C11">
            <v>42646</v>
          </cell>
        </row>
        <row r="12">
          <cell r="C12">
            <v>42677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строительство и подвеска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65</v>
          </cell>
        </row>
        <row r="3">
          <cell r="C3" t="str">
            <v>с.Старобалтачево, ул.Кооперативная, 30/2</v>
          </cell>
        </row>
        <row r="8">
          <cell r="C8">
            <v>14</v>
          </cell>
        </row>
        <row r="9">
          <cell r="C9">
            <v>42655</v>
          </cell>
        </row>
        <row r="11">
          <cell r="C11">
            <v>42655</v>
          </cell>
        </row>
        <row r="12">
          <cell r="C12">
            <v>42685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59" zoomScale="110" zoomScaleNormal="110" workbookViewId="0">
      <selection activeCell="E59" sqref="E59"/>
    </sheetView>
  </sheetViews>
  <sheetFormatPr defaultRowHeight="15"/>
  <cols>
    <col min="1" max="1" width="5.5703125" customWidth="1"/>
    <col min="2" max="2" width="15.7109375" style="23" customWidth="1"/>
    <col min="3" max="3" width="19.7109375" style="23" customWidth="1"/>
    <col min="4" max="4" width="9.140625" customWidth="1"/>
    <col min="5" max="5" width="13" customWidth="1"/>
    <col min="6" max="6" width="10.42578125" customWidth="1"/>
    <col min="7" max="7" width="9.85546875" bestFit="1" customWidth="1"/>
    <col min="8" max="8" width="9.42578125" customWidth="1"/>
    <col min="9" max="9" width="9.7109375" customWidth="1"/>
    <col min="10" max="10" width="10" customWidth="1"/>
    <col min="11" max="11" width="13.28515625" customWidth="1"/>
  </cols>
  <sheetData>
    <row r="1" spans="1:11">
      <c r="A1" s="12"/>
      <c r="B1" s="12"/>
      <c r="C1" s="12"/>
      <c r="D1" s="12"/>
      <c r="E1" s="12"/>
      <c r="F1" s="12"/>
      <c r="G1" s="12"/>
      <c r="H1" s="12"/>
      <c r="I1" s="12"/>
      <c r="J1" s="12"/>
      <c r="K1" s="1"/>
    </row>
    <row r="2" spans="1:11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75" thickBot="1">
      <c r="A4" s="2"/>
      <c r="D4" s="2"/>
      <c r="E4" s="2"/>
      <c r="F4" s="2"/>
      <c r="G4" s="2"/>
      <c r="H4" s="2"/>
      <c r="I4" s="2"/>
      <c r="J4" s="2"/>
      <c r="K4" s="2"/>
    </row>
    <row r="5" spans="1:11" ht="16.5" customHeight="1" thickTop="1" thickBot="1">
      <c r="A5" s="13" t="s">
        <v>0</v>
      </c>
      <c r="B5" s="15" t="s">
        <v>1</v>
      </c>
      <c r="C5" s="15" t="s">
        <v>11</v>
      </c>
      <c r="D5" s="17"/>
      <c r="E5" s="17"/>
      <c r="F5" s="17"/>
      <c r="G5" s="17"/>
      <c r="H5" s="17"/>
      <c r="I5" s="15" t="s">
        <v>2</v>
      </c>
      <c r="J5" s="15" t="s">
        <v>3</v>
      </c>
      <c r="K5" s="18" t="s">
        <v>4</v>
      </c>
    </row>
    <row r="6" spans="1:11" ht="16.5" thickTop="1" thickBot="1">
      <c r="A6" s="13"/>
      <c r="B6" s="15"/>
      <c r="C6" s="15"/>
      <c r="D6" s="17"/>
      <c r="E6" s="17"/>
      <c r="F6" s="17"/>
      <c r="G6" s="17"/>
      <c r="H6" s="17"/>
      <c r="I6" s="15"/>
      <c r="J6" s="15"/>
      <c r="K6" s="18"/>
    </row>
    <row r="7" spans="1:11" ht="16.5" customHeight="1" thickTop="1" thickBot="1">
      <c r="A7" s="13"/>
      <c r="B7" s="15"/>
      <c r="C7" s="15"/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15"/>
      <c r="J7" s="15"/>
      <c r="K7" s="18"/>
    </row>
    <row r="8" spans="1:11" ht="16.5" thickTop="1" thickBot="1">
      <c r="A8" s="13"/>
      <c r="B8" s="15"/>
      <c r="C8" s="15"/>
      <c r="D8" s="20"/>
      <c r="E8" s="20"/>
      <c r="F8" s="20"/>
      <c r="G8" s="20"/>
      <c r="H8" s="20"/>
      <c r="I8" s="15"/>
      <c r="J8" s="15"/>
      <c r="K8" s="18"/>
    </row>
    <row r="9" spans="1:11" ht="16.5" thickTop="1" thickBot="1">
      <c r="A9" s="13"/>
      <c r="B9" s="15"/>
      <c r="C9" s="15"/>
      <c r="D9" s="20"/>
      <c r="E9" s="20"/>
      <c r="F9" s="20"/>
      <c r="G9" s="20"/>
      <c r="H9" s="20"/>
      <c r="I9" s="15"/>
      <c r="J9" s="15"/>
      <c r="K9" s="18"/>
    </row>
    <row r="10" spans="1:11" ht="16.5" thickTop="1" thickBot="1">
      <c r="A10" s="13"/>
      <c r="B10" s="15"/>
      <c r="C10" s="15"/>
      <c r="D10" s="20"/>
      <c r="E10" s="20"/>
      <c r="F10" s="20"/>
      <c r="G10" s="20"/>
      <c r="H10" s="20"/>
      <c r="I10" s="15"/>
      <c r="J10" s="15"/>
      <c r="K10" s="18"/>
    </row>
    <row r="11" spans="1:11" ht="16.5" thickTop="1" thickBot="1">
      <c r="A11" s="13"/>
      <c r="B11" s="15"/>
      <c r="C11" s="15"/>
      <c r="D11" s="20"/>
      <c r="E11" s="20"/>
      <c r="F11" s="20"/>
      <c r="G11" s="20"/>
      <c r="H11" s="20"/>
      <c r="I11" s="15"/>
      <c r="J11" s="15"/>
      <c r="K11" s="18"/>
    </row>
    <row r="12" spans="1:11" ht="16.5" thickTop="1" thickBot="1">
      <c r="A12" s="13"/>
      <c r="B12" s="15"/>
      <c r="C12" s="15"/>
      <c r="D12" s="20"/>
      <c r="E12" s="20"/>
      <c r="F12" s="20"/>
      <c r="G12" s="20"/>
      <c r="H12" s="20"/>
      <c r="I12" s="15"/>
      <c r="J12" s="15"/>
      <c r="K12" s="18"/>
    </row>
    <row r="13" spans="1:11" ht="2.25" customHeight="1" thickTop="1">
      <c r="A13" s="13"/>
      <c r="B13" s="15"/>
      <c r="C13" s="15"/>
      <c r="D13" s="20"/>
      <c r="E13" s="20"/>
      <c r="F13" s="20"/>
      <c r="G13" s="20"/>
      <c r="H13" s="20"/>
      <c r="I13" s="15"/>
      <c r="J13" s="15"/>
      <c r="K13" s="18"/>
    </row>
    <row r="14" spans="1:11" ht="6.75" hidden="1" customHeight="1" thickTop="1">
      <c r="A14" s="13"/>
      <c r="B14" s="15"/>
      <c r="C14" s="15"/>
      <c r="D14" s="20"/>
      <c r="E14" s="20"/>
      <c r="F14" s="20"/>
      <c r="G14" s="20"/>
      <c r="H14" s="20"/>
      <c r="I14" s="15"/>
      <c r="J14" s="15"/>
      <c r="K14" s="18"/>
    </row>
    <row r="15" spans="1:11" ht="15.75" hidden="1" customHeight="1" thickTop="1">
      <c r="A15" s="13"/>
      <c r="B15" s="15"/>
      <c r="C15" s="15"/>
      <c r="D15" s="20"/>
      <c r="E15" s="20"/>
      <c r="F15" s="20"/>
      <c r="G15" s="20"/>
      <c r="H15" s="20"/>
      <c r="I15" s="15"/>
      <c r="J15" s="15"/>
      <c r="K15" s="18"/>
    </row>
    <row r="16" spans="1:11" ht="15.75" hidden="1" customHeight="1" thickTop="1">
      <c r="A16" s="14"/>
      <c r="B16" s="16"/>
      <c r="C16" s="16"/>
      <c r="D16" s="21"/>
      <c r="E16" s="21"/>
      <c r="F16" s="21"/>
      <c r="G16" s="21"/>
      <c r="H16" s="21"/>
      <c r="I16" s="16"/>
      <c r="J16" s="16"/>
      <c r="K16" s="19"/>
    </row>
    <row r="17" spans="1:11" ht="39" customHeight="1">
      <c r="A17" s="3">
        <v>1</v>
      </c>
      <c r="B17" s="10" t="s">
        <v>10</v>
      </c>
      <c r="C17" s="10" t="str">
        <f>[1]Данные!$C$3</f>
        <v>с.Старобалтачево, ул.Колхозная, 19</v>
      </c>
      <c r="D17" s="5">
        <f>[1]Данные!$C$2</f>
        <v>57</v>
      </c>
      <c r="E17" s="11">
        <f>[1]Данные!$C$9</f>
        <v>42621</v>
      </c>
      <c r="F17" s="8">
        <f>[1]Данные!$C$11</f>
        <v>42621</v>
      </c>
      <c r="G17" s="11">
        <f>[1]Данные!$C$12</f>
        <v>42647</v>
      </c>
      <c r="H17" s="5">
        <v>14</v>
      </c>
      <c r="I17" s="6">
        <v>4</v>
      </c>
      <c r="J17" s="4"/>
      <c r="K17" s="7"/>
    </row>
    <row r="18" spans="1:11" ht="39" customHeight="1">
      <c r="A18" s="3">
        <v>2</v>
      </c>
      <c r="B18" s="10" t="s">
        <v>10</v>
      </c>
      <c r="C18" s="24" t="s">
        <v>14</v>
      </c>
      <c r="D18" s="5">
        <v>58</v>
      </c>
      <c r="E18" s="11">
        <v>42634</v>
      </c>
      <c r="F18" s="9">
        <v>42634</v>
      </c>
      <c r="G18" s="22">
        <v>42663</v>
      </c>
      <c r="H18" s="5">
        <v>14</v>
      </c>
      <c r="I18" s="6">
        <v>4</v>
      </c>
      <c r="J18" s="4"/>
      <c r="K18" s="7"/>
    </row>
    <row r="19" spans="1:11" ht="39" customHeight="1">
      <c r="A19" s="3">
        <v>3</v>
      </c>
      <c r="B19" s="10" t="s">
        <v>10</v>
      </c>
      <c r="C19" s="24" t="s">
        <v>15</v>
      </c>
      <c r="D19" s="5">
        <v>59</v>
      </c>
      <c r="E19" s="11">
        <v>42634</v>
      </c>
      <c r="F19" s="9">
        <v>42634</v>
      </c>
      <c r="G19" s="22">
        <v>42663</v>
      </c>
      <c r="H19" s="5">
        <v>14</v>
      </c>
      <c r="I19" s="6">
        <v>4</v>
      </c>
      <c r="J19" s="4"/>
      <c r="K19" s="7"/>
    </row>
    <row r="20" spans="1:11" ht="39" customHeight="1">
      <c r="A20" s="3">
        <v>4</v>
      </c>
      <c r="B20" s="10" t="s">
        <v>10</v>
      </c>
      <c r="C20" s="24" t="s">
        <v>16</v>
      </c>
      <c r="D20" s="5">
        <v>60</v>
      </c>
      <c r="E20" s="11">
        <v>42634</v>
      </c>
      <c r="F20" s="9">
        <v>42634</v>
      </c>
      <c r="G20" s="22">
        <v>42663</v>
      </c>
      <c r="H20" s="5">
        <v>14</v>
      </c>
      <c r="I20" s="6">
        <v>4</v>
      </c>
      <c r="J20" s="4"/>
      <c r="K20" s="7"/>
    </row>
    <row r="21" spans="1:11" ht="39" customHeight="1">
      <c r="A21" s="3">
        <v>5</v>
      </c>
      <c r="B21" s="10" t="s">
        <v>10</v>
      </c>
      <c r="C21" s="24" t="s">
        <v>17</v>
      </c>
      <c r="D21" s="5">
        <v>61</v>
      </c>
      <c r="E21" s="11">
        <v>42634</v>
      </c>
      <c r="F21" s="9">
        <v>42634</v>
      </c>
      <c r="G21" s="22">
        <v>42663</v>
      </c>
      <c r="H21" s="5">
        <v>14</v>
      </c>
      <c r="I21" s="6">
        <v>4</v>
      </c>
      <c r="J21" s="4"/>
      <c r="K21" s="7"/>
    </row>
    <row r="22" spans="1:11" ht="39" customHeight="1">
      <c r="A22" s="3">
        <v>6</v>
      </c>
      <c r="B22" s="10" t="s">
        <v>10</v>
      </c>
      <c r="C22" s="24" t="s">
        <v>18</v>
      </c>
      <c r="D22" s="5">
        <v>62</v>
      </c>
      <c r="E22" s="11">
        <v>42634</v>
      </c>
      <c r="F22" s="9">
        <v>42634</v>
      </c>
      <c r="G22" s="22">
        <v>42663</v>
      </c>
      <c r="H22" s="5">
        <v>14</v>
      </c>
      <c r="I22" s="6">
        <v>4</v>
      </c>
      <c r="J22" s="4"/>
      <c r="K22" s="7"/>
    </row>
    <row r="23" spans="1:11" ht="39" customHeight="1">
      <c r="A23" s="3">
        <v>7</v>
      </c>
      <c r="B23" s="10" t="s">
        <v>10</v>
      </c>
      <c r="C23" s="24" t="s">
        <v>19</v>
      </c>
      <c r="D23" s="5">
        <v>63</v>
      </c>
      <c r="E23" s="11">
        <v>42634</v>
      </c>
      <c r="F23" s="9">
        <v>42634</v>
      </c>
      <c r="G23" s="22">
        <v>42663</v>
      </c>
      <c r="H23" s="5">
        <v>14</v>
      </c>
      <c r="I23" s="6">
        <v>4</v>
      </c>
      <c r="J23" s="4"/>
      <c r="K23" s="7"/>
    </row>
    <row r="24" spans="1:11" ht="39" customHeight="1">
      <c r="A24" s="3">
        <v>8</v>
      </c>
      <c r="B24" s="10" t="s">
        <v>10</v>
      </c>
      <c r="C24" s="24" t="s">
        <v>20</v>
      </c>
      <c r="D24" s="5">
        <v>64</v>
      </c>
      <c r="E24" s="11">
        <v>42634</v>
      </c>
      <c r="F24" s="9">
        <v>42634</v>
      </c>
      <c r="G24" s="22">
        <v>42663</v>
      </c>
      <c r="H24" s="5">
        <v>14</v>
      </c>
      <c r="I24" s="6">
        <v>4</v>
      </c>
      <c r="J24" s="4"/>
      <c r="K24" s="7"/>
    </row>
    <row r="25" spans="1:11" ht="39" customHeight="1">
      <c r="A25" s="3">
        <v>9</v>
      </c>
      <c r="B25" s="10" t="s">
        <v>10</v>
      </c>
      <c r="C25" s="24" t="s">
        <v>21</v>
      </c>
      <c r="D25" s="5">
        <v>65</v>
      </c>
      <c r="E25" s="11">
        <v>42634</v>
      </c>
      <c r="F25" s="9">
        <v>42634</v>
      </c>
      <c r="G25" s="22">
        <v>42663</v>
      </c>
      <c r="H25" s="5">
        <v>14</v>
      </c>
      <c r="I25" s="6">
        <v>4</v>
      </c>
      <c r="J25" s="4"/>
      <c r="K25" s="7"/>
    </row>
    <row r="26" spans="1:11" ht="39" customHeight="1">
      <c r="A26" s="3">
        <v>10</v>
      </c>
      <c r="B26" s="10" t="s">
        <v>10</v>
      </c>
      <c r="C26" s="24" t="s">
        <v>22</v>
      </c>
      <c r="D26" s="5">
        <v>66</v>
      </c>
      <c r="E26" s="11">
        <v>42634</v>
      </c>
      <c r="F26" s="9">
        <v>42634</v>
      </c>
      <c r="G26" s="22">
        <v>42663</v>
      </c>
      <c r="H26" s="5">
        <v>14</v>
      </c>
      <c r="I26" s="6">
        <v>4</v>
      </c>
      <c r="J26" s="4"/>
      <c r="K26" s="7"/>
    </row>
    <row r="27" spans="1:11" ht="39" customHeight="1">
      <c r="A27" s="3">
        <v>11</v>
      </c>
      <c r="B27" s="10" t="s">
        <v>10</v>
      </c>
      <c r="C27" s="24" t="s">
        <v>23</v>
      </c>
      <c r="D27" s="5">
        <v>67</v>
      </c>
      <c r="E27" s="11">
        <v>42634</v>
      </c>
      <c r="F27" s="9">
        <v>42634</v>
      </c>
      <c r="G27" s="22">
        <v>42663</v>
      </c>
      <c r="H27" s="5">
        <v>14</v>
      </c>
      <c r="I27" s="6">
        <v>4</v>
      </c>
      <c r="J27" s="4"/>
      <c r="K27" s="7"/>
    </row>
    <row r="28" spans="1:11" ht="39" customHeight="1">
      <c r="A28" s="3">
        <v>12</v>
      </c>
      <c r="B28" s="10" t="s">
        <v>10</v>
      </c>
      <c r="C28" s="24" t="s">
        <v>24</v>
      </c>
      <c r="D28" s="5">
        <v>68</v>
      </c>
      <c r="E28" s="11">
        <v>42634</v>
      </c>
      <c r="F28" s="9">
        <v>42634</v>
      </c>
      <c r="G28" s="22">
        <v>42663</v>
      </c>
      <c r="H28" s="5">
        <v>14</v>
      </c>
      <c r="I28" s="6">
        <v>4</v>
      </c>
      <c r="J28" s="4"/>
      <c r="K28" s="7"/>
    </row>
    <row r="29" spans="1:11" ht="39" customHeight="1">
      <c r="A29" s="3">
        <v>13</v>
      </c>
      <c r="B29" s="10" t="s">
        <v>10</v>
      </c>
      <c r="C29" s="24" t="s">
        <v>25</v>
      </c>
      <c r="D29" s="5">
        <v>69</v>
      </c>
      <c r="E29" s="11">
        <v>42634</v>
      </c>
      <c r="F29" s="9">
        <v>42634</v>
      </c>
      <c r="G29" s="22">
        <v>42663</v>
      </c>
      <c r="H29" s="5">
        <v>14</v>
      </c>
      <c r="I29" s="6">
        <v>4</v>
      </c>
      <c r="J29" s="4"/>
      <c r="K29" s="7"/>
    </row>
    <row r="30" spans="1:11" ht="39" customHeight="1">
      <c r="A30" s="3">
        <v>14</v>
      </c>
      <c r="B30" s="10" t="s">
        <v>10</v>
      </c>
      <c r="C30" s="24" t="s">
        <v>26</v>
      </c>
      <c r="D30" s="5">
        <v>70</v>
      </c>
      <c r="E30" s="11">
        <v>42634</v>
      </c>
      <c r="F30" s="9">
        <v>42634</v>
      </c>
      <c r="G30" s="22">
        <v>42663</v>
      </c>
      <c r="H30" s="5">
        <v>14</v>
      </c>
      <c r="I30" s="6">
        <v>4</v>
      </c>
      <c r="J30" s="4"/>
      <c r="K30" s="7"/>
    </row>
    <row r="31" spans="1:11" ht="39" customHeight="1">
      <c r="A31" s="3">
        <v>15</v>
      </c>
      <c r="B31" s="10" t="s">
        <v>10</v>
      </c>
      <c r="C31" s="24" t="s">
        <v>27</v>
      </c>
      <c r="D31" s="5">
        <v>71</v>
      </c>
      <c r="E31" s="11">
        <v>42634</v>
      </c>
      <c r="F31" s="9">
        <v>42634</v>
      </c>
      <c r="G31" s="22">
        <v>42663</v>
      </c>
      <c r="H31" s="5">
        <v>14</v>
      </c>
      <c r="I31" s="6">
        <v>4</v>
      </c>
      <c r="J31" s="4"/>
      <c r="K31" s="7"/>
    </row>
    <row r="32" spans="1:11" ht="39" customHeight="1">
      <c r="A32" s="3">
        <v>16</v>
      </c>
      <c r="B32" s="10" t="s">
        <v>10</v>
      </c>
      <c r="C32" s="24" t="s">
        <v>28</v>
      </c>
      <c r="D32" s="5">
        <v>72</v>
      </c>
      <c r="E32" s="11">
        <v>42634</v>
      </c>
      <c r="F32" s="9">
        <v>42634</v>
      </c>
      <c r="G32" s="22">
        <v>42663</v>
      </c>
      <c r="H32" s="5">
        <v>14</v>
      </c>
      <c r="I32" s="6">
        <v>4</v>
      </c>
      <c r="J32" s="4"/>
      <c r="K32" s="7"/>
    </row>
    <row r="33" spans="1:11" ht="39" customHeight="1">
      <c r="A33" s="3">
        <v>17</v>
      </c>
      <c r="B33" s="10" t="s">
        <v>10</v>
      </c>
      <c r="C33" s="24" t="s">
        <v>29</v>
      </c>
      <c r="D33" s="5">
        <v>73</v>
      </c>
      <c r="E33" s="11">
        <v>42634</v>
      </c>
      <c r="F33" s="9">
        <v>42634</v>
      </c>
      <c r="G33" s="22">
        <v>42663</v>
      </c>
      <c r="H33" s="5">
        <v>14</v>
      </c>
      <c r="I33" s="6">
        <v>4</v>
      </c>
      <c r="J33" s="4"/>
      <c r="K33" s="7"/>
    </row>
    <row r="34" spans="1:11" ht="39" customHeight="1">
      <c r="A34" s="3">
        <v>18</v>
      </c>
      <c r="B34" s="10" t="s">
        <v>10</v>
      </c>
      <c r="C34" s="24" t="s">
        <v>30</v>
      </c>
      <c r="D34" s="5">
        <v>74</v>
      </c>
      <c r="E34" s="11">
        <v>42635</v>
      </c>
      <c r="F34" s="9">
        <v>42635</v>
      </c>
      <c r="G34" s="22">
        <v>42664</v>
      </c>
      <c r="H34" s="5">
        <v>14</v>
      </c>
      <c r="I34" s="6">
        <v>4</v>
      </c>
      <c r="J34" s="4"/>
      <c r="K34" s="7"/>
    </row>
    <row r="35" spans="1:11" ht="39" customHeight="1">
      <c r="A35" s="3">
        <v>19</v>
      </c>
      <c r="B35" s="10" t="s">
        <v>10</v>
      </c>
      <c r="C35" s="24" t="s">
        <v>31</v>
      </c>
      <c r="D35" s="5">
        <v>75</v>
      </c>
      <c r="E35" s="11">
        <v>42635</v>
      </c>
      <c r="F35" s="9">
        <v>42635</v>
      </c>
      <c r="G35" s="22">
        <v>42664</v>
      </c>
      <c r="H35" s="5">
        <v>14</v>
      </c>
      <c r="I35" s="6">
        <v>4</v>
      </c>
      <c r="J35" s="4"/>
      <c r="K35" s="7"/>
    </row>
    <row r="36" spans="1:11" ht="39" customHeight="1">
      <c r="A36" s="3">
        <v>20</v>
      </c>
      <c r="B36" s="10" t="s">
        <v>10</v>
      </c>
      <c r="C36" s="24" t="s">
        <v>32</v>
      </c>
      <c r="D36" s="5">
        <v>76</v>
      </c>
      <c r="E36" s="11">
        <v>42635</v>
      </c>
      <c r="F36" s="9">
        <v>42635</v>
      </c>
      <c r="G36" s="22">
        <v>42664</v>
      </c>
      <c r="H36" s="5">
        <v>14</v>
      </c>
      <c r="I36" s="6">
        <v>4</v>
      </c>
      <c r="J36" s="4"/>
      <c r="K36" s="7"/>
    </row>
    <row r="37" spans="1:11" ht="39" customHeight="1">
      <c r="A37" s="3">
        <v>21</v>
      </c>
      <c r="B37" s="10" t="s">
        <v>10</v>
      </c>
      <c r="C37" s="24" t="s">
        <v>33</v>
      </c>
      <c r="D37" s="5">
        <v>77</v>
      </c>
      <c r="E37" s="11">
        <v>42635</v>
      </c>
      <c r="F37" s="9">
        <v>42635</v>
      </c>
      <c r="G37" s="22">
        <v>42664</v>
      </c>
      <c r="H37" s="5">
        <v>14</v>
      </c>
      <c r="I37" s="6">
        <v>4</v>
      </c>
      <c r="J37" s="4"/>
      <c r="K37" s="7"/>
    </row>
    <row r="38" spans="1:11" ht="39" customHeight="1">
      <c r="A38" s="3">
        <v>22</v>
      </c>
      <c r="B38" s="10" t="s">
        <v>10</v>
      </c>
      <c r="C38" s="24" t="s">
        <v>34</v>
      </c>
      <c r="D38" s="5">
        <v>78</v>
      </c>
      <c r="E38" s="11">
        <v>42635</v>
      </c>
      <c r="F38" s="9">
        <v>42635</v>
      </c>
      <c r="G38" s="22">
        <v>42664</v>
      </c>
      <c r="H38" s="5">
        <v>14</v>
      </c>
      <c r="I38" s="6">
        <v>4</v>
      </c>
      <c r="J38" s="4"/>
      <c r="K38" s="7"/>
    </row>
    <row r="39" spans="1:11" ht="39" customHeight="1">
      <c r="A39" s="3">
        <v>23</v>
      </c>
      <c r="B39" s="10" t="s">
        <v>10</v>
      </c>
      <c r="C39" s="24" t="s">
        <v>35</v>
      </c>
      <c r="D39" s="5">
        <v>79</v>
      </c>
      <c r="E39" s="11">
        <v>42635</v>
      </c>
      <c r="F39" s="9">
        <v>42635</v>
      </c>
      <c r="G39" s="22">
        <v>42664</v>
      </c>
      <c r="H39" s="5">
        <v>14</v>
      </c>
      <c r="I39" s="6">
        <v>4</v>
      </c>
      <c r="J39" s="4"/>
      <c r="K39" s="7"/>
    </row>
    <row r="40" spans="1:11" ht="39" customHeight="1">
      <c r="A40" s="3">
        <v>24</v>
      </c>
      <c r="B40" s="10" t="s">
        <v>10</v>
      </c>
      <c r="C40" s="24" t="s">
        <v>36</v>
      </c>
      <c r="D40" s="5">
        <v>80</v>
      </c>
      <c r="E40" s="11">
        <v>42635</v>
      </c>
      <c r="F40" s="9">
        <v>42635</v>
      </c>
      <c r="G40" s="22">
        <v>42664</v>
      </c>
      <c r="H40" s="5">
        <v>14</v>
      </c>
      <c r="I40" s="6">
        <v>4</v>
      </c>
      <c r="J40" s="4"/>
      <c r="K40" s="7"/>
    </row>
    <row r="41" spans="1:11" ht="39" customHeight="1">
      <c r="A41" s="3">
        <v>25</v>
      </c>
      <c r="B41" s="10" t="s">
        <v>10</v>
      </c>
      <c r="C41" s="24" t="s">
        <v>37</v>
      </c>
      <c r="D41" s="5">
        <v>81</v>
      </c>
      <c r="E41" s="11">
        <v>42635</v>
      </c>
      <c r="F41" s="9">
        <v>42635</v>
      </c>
      <c r="G41" s="22">
        <v>42664</v>
      </c>
      <c r="H41" s="5">
        <v>14</v>
      </c>
      <c r="I41" s="6">
        <v>4</v>
      </c>
      <c r="J41" s="4"/>
      <c r="K41" s="7"/>
    </row>
    <row r="42" spans="1:11" ht="39" customHeight="1">
      <c r="A42" s="3">
        <v>26</v>
      </c>
      <c r="B42" s="10" t="s">
        <v>10</v>
      </c>
      <c r="C42" s="24" t="s">
        <v>38</v>
      </c>
      <c r="D42" s="5">
        <v>82</v>
      </c>
      <c r="E42" s="11">
        <v>42635</v>
      </c>
      <c r="F42" s="9">
        <v>42635</v>
      </c>
      <c r="G42" s="22">
        <v>42664</v>
      </c>
      <c r="H42" s="5">
        <v>14</v>
      </c>
      <c r="I42" s="6">
        <v>4</v>
      </c>
      <c r="J42" s="4"/>
      <c r="K42" s="7"/>
    </row>
    <row r="43" spans="1:11" ht="39" customHeight="1">
      <c r="A43" s="3">
        <v>27</v>
      </c>
      <c r="B43" s="10" t="s">
        <v>10</v>
      </c>
      <c r="C43" s="24" t="s">
        <v>39</v>
      </c>
      <c r="D43" s="5">
        <v>83</v>
      </c>
      <c r="E43" s="11">
        <v>42635</v>
      </c>
      <c r="F43" s="9">
        <v>42635</v>
      </c>
      <c r="G43" s="22">
        <v>42664</v>
      </c>
      <c r="H43" s="5">
        <v>14</v>
      </c>
      <c r="I43" s="6">
        <v>4</v>
      </c>
      <c r="J43" s="4"/>
      <c r="K43" s="7"/>
    </row>
    <row r="44" spans="1:11" ht="39" customHeight="1">
      <c r="A44" s="3">
        <v>28</v>
      </c>
      <c r="B44" s="10" t="s">
        <v>10</v>
      </c>
      <c r="C44" s="24" t="s">
        <v>40</v>
      </c>
      <c r="D44" s="5">
        <v>84</v>
      </c>
      <c r="E44" s="11">
        <v>42635</v>
      </c>
      <c r="F44" s="9">
        <v>42635</v>
      </c>
      <c r="G44" s="22">
        <v>42664</v>
      </c>
      <c r="H44" s="5">
        <v>14</v>
      </c>
      <c r="I44" s="6">
        <v>4</v>
      </c>
      <c r="J44" s="4"/>
      <c r="K44" s="7"/>
    </row>
    <row r="45" spans="1:11" ht="39" customHeight="1">
      <c r="A45" s="3">
        <v>29</v>
      </c>
      <c r="B45" s="10" t="s">
        <v>10</v>
      </c>
      <c r="C45" s="24" t="s">
        <v>41</v>
      </c>
      <c r="D45" s="5">
        <v>85</v>
      </c>
      <c r="E45" s="11">
        <v>42635</v>
      </c>
      <c r="F45" s="9">
        <v>42635</v>
      </c>
      <c r="G45" s="22">
        <v>42664</v>
      </c>
      <c r="H45" s="5">
        <v>14</v>
      </c>
      <c r="I45" s="6">
        <v>4</v>
      </c>
      <c r="J45" s="4"/>
      <c r="K45" s="7"/>
    </row>
    <row r="46" spans="1:11" ht="39" customHeight="1">
      <c r="A46" s="3">
        <v>30</v>
      </c>
      <c r="B46" s="10" t="s">
        <v>10</v>
      </c>
      <c r="C46" s="24" t="s">
        <v>42</v>
      </c>
      <c r="D46" s="5">
        <v>86</v>
      </c>
      <c r="E46" s="11">
        <v>42635</v>
      </c>
      <c r="F46" s="9">
        <v>42635</v>
      </c>
      <c r="G46" s="22">
        <v>42664</v>
      </c>
      <c r="H46" s="5">
        <v>14</v>
      </c>
      <c r="I46" s="6">
        <v>4</v>
      </c>
      <c r="J46" s="4"/>
      <c r="K46" s="7"/>
    </row>
    <row r="47" spans="1:11" ht="39" customHeight="1">
      <c r="A47" s="3">
        <v>31</v>
      </c>
      <c r="B47" s="10" t="s">
        <v>10</v>
      </c>
      <c r="C47" s="24" t="s">
        <v>43</v>
      </c>
      <c r="D47" s="5">
        <v>87</v>
      </c>
      <c r="E47" s="11">
        <v>42635</v>
      </c>
      <c r="F47" s="9">
        <v>42635</v>
      </c>
      <c r="G47" s="22">
        <v>42664</v>
      </c>
      <c r="H47" s="5">
        <v>14</v>
      </c>
      <c r="I47" s="6">
        <v>4</v>
      </c>
      <c r="J47" s="4"/>
      <c r="K47" s="7"/>
    </row>
    <row r="48" spans="1:11" ht="39" customHeight="1">
      <c r="A48" s="3">
        <v>32</v>
      </c>
      <c r="B48" s="10" t="s">
        <v>10</v>
      </c>
      <c r="C48" s="10" t="str">
        <f>[2]Данные!$C$3</f>
        <v>с.Старобалтачево, ул.Центральная, 106а</v>
      </c>
      <c r="D48" s="5">
        <v>88</v>
      </c>
      <c r="E48" s="11">
        <f>[2]Данные!$C$9</f>
        <v>42634</v>
      </c>
      <c r="F48" s="8">
        <f>[2]Данные!$C$11</f>
        <v>42634</v>
      </c>
      <c r="G48" s="9">
        <f>[2]Данные!$C$12</f>
        <v>42669</v>
      </c>
      <c r="H48" s="5">
        <f>[2]Данные!$C$8</f>
        <v>14</v>
      </c>
      <c r="I48" s="6">
        <v>4</v>
      </c>
      <c r="J48" s="4"/>
      <c r="K48" s="7"/>
    </row>
    <row r="49" spans="1:11" ht="39" customHeight="1">
      <c r="A49" s="3">
        <v>33</v>
      </c>
      <c r="B49" s="10" t="s">
        <v>10</v>
      </c>
      <c r="C49" s="10" t="str">
        <f>[3]Данные!$C$3</f>
        <v>с.Старобалтачево, ул.Вторая, 55</v>
      </c>
      <c r="D49" s="5">
        <v>89</v>
      </c>
      <c r="E49" s="11">
        <f>[3]Данные!$C$9</f>
        <v>42640</v>
      </c>
      <c r="F49" s="8">
        <f>[3]Данные!$C$11</f>
        <v>42640</v>
      </c>
      <c r="G49" s="9">
        <f>[3]Данные!$C$12</f>
        <v>42669</v>
      </c>
      <c r="H49" s="5">
        <f>[3]Данные!$C$8</f>
        <v>14</v>
      </c>
      <c r="I49" s="6">
        <v>4</v>
      </c>
      <c r="J49" s="4"/>
      <c r="K49" s="7"/>
    </row>
    <row r="50" spans="1:11" ht="39" customHeight="1">
      <c r="A50" s="3">
        <v>34</v>
      </c>
      <c r="B50" s="10" t="s">
        <v>10</v>
      </c>
      <c r="C50" s="10" t="str">
        <f>[4]Данные!$C$3</f>
        <v>д.Усманово, ул.Центральная, 20</v>
      </c>
      <c r="D50" s="5">
        <v>90</v>
      </c>
      <c r="E50" s="11">
        <f>[4]Данные!$C$9</f>
        <v>42640</v>
      </c>
      <c r="F50" s="8">
        <f>[4]Данные!$C$11</f>
        <v>42640</v>
      </c>
      <c r="G50" s="9">
        <f>[4]Данные!$C$12</f>
        <v>42669</v>
      </c>
      <c r="H50" s="5">
        <f>[4]Данные!$C$8</f>
        <v>14</v>
      </c>
      <c r="I50" s="6">
        <v>4</v>
      </c>
      <c r="J50" s="4"/>
      <c r="K50" s="7"/>
    </row>
    <row r="51" spans="1:11" ht="39" customHeight="1">
      <c r="A51" s="3">
        <v>35</v>
      </c>
      <c r="B51" s="10" t="s">
        <v>10</v>
      </c>
      <c r="C51" s="10" t="str">
        <f>[5]Данные!$C$3</f>
        <v>с.Старобалтачево, ул.Победы, 109</v>
      </c>
      <c r="D51" s="5">
        <v>91</v>
      </c>
      <c r="E51" s="11">
        <f>[5]Данные!$C$9</f>
        <v>42641</v>
      </c>
      <c r="F51" s="8">
        <f>[5]Данные!$C$11</f>
        <v>42641</v>
      </c>
      <c r="G51" s="9">
        <f>[5]Данные!$C$12</f>
        <v>42667</v>
      </c>
      <c r="H51" s="5">
        <f>[5]Данные!$C$8</f>
        <v>14</v>
      </c>
      <c r="I51" s="6">
        <v>4</v>
      </c>
      <c r="J51" s="4"/>
      <c r="K51" s="7"/>
    </row>
    <row r="52" spans="1:11" ht="39" customHeight="1">
      <c r="A52" s="3">
        <v>36</v>
      </c>
      <c r="B52" s="10" t="s">
        <v>10</v>
      </c>
      <c r="C52" s="10" t="str">
        <f>[6]Данные!$C$3</f>
        <v>с.Старобалтачево, ул.Рабочая, 3</v>
      </c>
      <c r="D52" s="5">
        <v>92</v>
      </c>
      <c r="E52" s="11">
        <f>[6]Данные!$C$9</f>
        <v>42643</v>
      </c>
      <c r="F52" s="8">
        <f>[6]Данные!$C$11</f>
        <v>42643</v>
      </c>
      <c r="G52" s="9">
        <f>[6]Данные!$C$12</f>
        <v>42667</v>
      </c>
      <c r="H52" s="5">
        <f>[6]Данные!$C$8</f>
        <v>14</v>
      </c>
      <c r="I52" s="6">
        <v>4</v>
      </c>
      <c r="J52" s="4"/>
      <c r="K52" s="7"/>
    </row>
    <row r="53" spans="1:11" ht="39" customHeight="1">
      <c r="A53" s="3">
        <v>37</v>
      </c>
      <c r="B53" s="10" t="s">
        <v>10</v>
      </c>
      <c r="C53" s="10" t="str">
        <f>[7]Данные!$C$3</f>
        <v>с.Старобалтачево, ул.Энергетиков, 39А</v>
      </c>
      <c r="D53" s="5">
        <v>93</v>
      </c>
      <c r="E53" s="11">
        <f>[7]Данные!$C$9</f>
        <v>42643</v>
      </c>
      <c r="F53" s="8">
        <f>[7]Данные!$C$11</f>
        <v>42643</v>
      </c>
      <c r="G53" s="9">
        <f>[7]Данные!$C$12</f>
        <v>42667</v>
      </c>
      <c r="H53" s="5">
        <f>[7]Данные!$C$8</f>
        <v>14</v>
      </c>
      <c r="I53" s="6">
        <v>4</v>
      </c>
      <c r="J53" s="4"/>
      <c r="K53" s="7"/>
    </row>
    <row r="54" spans="1:11" ht="36.75">
      <c r="A54" s="3">
        <v>38</v>
      </c>
      <c r="B54" s="10" t="s">
        <v>10</v>
      </c>
      <c r="C54" s="10" t="str">
        <f>[8]Данные!$C$3</f>
        <v>с.Старобалтачево, ул.Заречная, 72</v>
      </c>
      <c r="D54" s="5">
        <v>94</v>
      </c>
      <c r="E54" s="9">
        <f>[8]Данные!$C$9</f>
        <v>42646</v>
      </c>
      <c r="F54" s="9">
        <f>[8]Данные!$C$11</f>
        <v>42646</v>
      </c>
      <c r="G54" s="9">
        <f>[8]Данные!$C$12</f>
        <v>42677</v>
      </c>
      <c r="H54" s="10">
        <f>[8]Данные!$C$8</f>
        <v>14</v>
      </c>
      <c r="I54" s="6">
        <v>5</v>
      </c>
      <c r="J54" s="4"/>
      <c r="K54" s="7"/>
    </row>
    <row r="55" spans="1:11" ht="36.75">
      <c r="A55" s="3">
        <v>39</v>
      </c>
      <c r="B55" s="10" t="s">
        <v>10</v>
      </c>
      <c r="C55" s="10" t="str">
        <f>[9]Данные!$C$3</f>
        <v>с.Старобалтачево, ул.Кооперативная, 30/2</v>
      </c>
      <c r="D55" s="5">
        <v>95</v>
      </c>
      <c r="E55" s="9">
        <f>[9]Данные!$C$9</f>
        <v>42655</v>
      </c>
      <c r="F55" s="9">
        <f>[9]Данные!$C$11</f>
        <v>42655</v>
      </c>
      <c r="G55" s="9">
        <f>[9]Данные!$C$12</f>
        <v>42685</v>
      </c>
      <c r="H55" s="10">
        <f>[9]Данные!$C$8</f>
        <v>14</v>
      </c>
      <c r="I55" s="6">
        <v>6</v>
      </c>
      <c r="J55" s="4"/>
      <c r="K55" s="7"/>
    </row>
    <row r="56" spans="1:11" ht="36.75">
      <c r="A56" s="3">
        <v>40</v>
      </c>
      <c r="B56" s="10" t="s">
        <v>10</v>
      </c>
      <c r="C56" s="10" t="str">
        <f>[10]Данные!$C$3</f>
        <v>д.Нижнеиванаево, ул.Мира, 15</v>
      </c>
      <c r="D56" s="5">
        <v>96</v>
      </c>
      <c r="E56" s="9">
        <f>[10]Данные!$C$9</f>
        <v>42660</v>
      </c>
      <c r="F56" s="9">
        <f>[10]Данные!$C$11</f>
        <v>42660</v>
      </c>
      <c r="G56" s="9">
        <f>[10]Данные!$C$12</f>
        <v>42685</v>
      </c>
      <c r="H56" s="10">
        <f>[10]Данные!$C$8</f>
        <v>14</v>
      </c>
      <c r="I56" s="6">
        <v>7</v>
      </c>
      <c r="J56" s="4"/>
      <c r="K56" s="7"/>
    </row>
    <row r="57" spans="1:11" ht="36.75">
      <c r="A57" s="3">
        <v>41</v>
      </c>
      <c r="B57" s="10" t="s">
        <v>10</v>
      </c>
      <c r="C57" s="10" t="str">
        <f>[11]Данные!$C$3</f>
        <v>с.Старобалтачево, ул.Лесная, 63</v>
      </c>
      <c r="D57" s="5">
        <v>97</v>
      </c>
      <c r="E57" s="9">
        <f>[11]Данные!$C$9</f>
        <v>42667</v>
      </c>
      <c r="F57" s="9">
        <f>[11]Данные!$C$11</f>
        <v>42667</v>
      </c>
      <c r="G57" s="9">
        <f>[11]Данные!$C$12</f>
        <v>42695</v>
      </c>
      <c r="H57" s="10">
        <f>[11]Данные!$C$8</f>
        <v>14</v>
      </c>
      <c r="I57" s="6">
        <v>8</v>
      </c>
      <c r="J57" s="4"/>
      <c r="K57" s="7"/>
    </row>
    <row r="58" spans="1:11" ht="42.75" customHeight="1">
      <c r="A58" s="3">
        <v>42</v>
      </c>
      <c r="B58" s="10" t="s">
        <v>10</v>
      </c>
      <c r="C58" s="10" t="str">
        <f>[12]Данные!$C$3</f>
        <v>д.Магашлы-Алмантаево, ул.Центральная, 53</v>
      </c>
      <c r="D58" s="5">
        <v>98</v>
      </c>
      <c r="E58" s="9">
        <f>[12]Данные!$C$9</f>
        <v>42667</v>
      </c>
      <c r="F58" s="9">
        <f>[12]Данные!$C$11</f>
        <v>42667</v>
      </c>
      <c r="G58" s="9">
        <f>[12]Данные!$C$12</f>
        <v>42695</v>
      </c>
      <c r="H58" s="10">
        <f>[12]Данные!$C$8</f>
        <v>14</v>
      </c>
      <c r="I58" s="6">
        <v>9</v>
      </c>
      <c r="J58" s="4"/>
      <c r="K58" s="7"/>
    </row>
    <row r="59" spans="1:11" ht="36.75">
      <c r="A59" s="3">
        <v>43</v>
      </c>
      <c r="B59" s="10" t="s">
        <v>10</v>
      </c>
      <c r="C59" s="10" t="str">
        <f>[13]Данные!$C$3</f>
        <v>с.Старобалтачево, ул.Дружбы Народов, 43</v>
      </c>
      <c r="D59" s="5">
        <v>99</v>
      </c>
      <c r="E59" s="9">
        <f>[13]Данные!$C$9</f>
        <v>42688</v>
      </c>
      <c r="F59" s="9">
        <f>[13]Данные!$C$11</f>
        <v>42688</v>
      </c>
      <c r="G59" s="9">
        <f>[13]Данные!$C$12</f>
        <v>42716</v>
      </c>
      <c r="H59" s="10">
        <f>[13]Данные!$C$8</f>
        <v>14</v>
      </c>
      <c r="I59" s="6">
        <v>10</v>
      </c>
      <c r="J59" s="4"/>
      <c r="K59" s="7"/>
    </row>
    <row r="60" spans="1:11" ht="36.75">
      <c r="A60" s="3">
        <v>44</v>
      </c>
      <c r="B60" s="10" t="s">
        <v>10</v>
      </c>
      <c r="C60" s="10" t="str">
        <f>[14]Данные!$C$3</f>
        <v>д.Кумьязы, ул.Октябрьская, 53</v>
      </c>
      <c r="D60" s="5">
        <v>100</v>
      </c>
      <c r="E60" s="9">
        <f>[14]Данные!$C$9</f>
        <v>42689</v>
      </c>
      <c r="F60" s="9">
        <f>[14]Данные!$C$11</f>
        <v>42689</v>
      </c>
      <c r="G60" s="9">
        <f>[14]Данные!$C$12</f>
        <v>42716</v>
      </c>
      <c r="H60" s="10">
        <f>[14]Данные!$C$8</f>
        <v>14</v>
      </c>
      <c r="I60" s="6">
        <v>11</v>
      </c>
      <c r="J60" s="4"/>
      <c r="K60" s="7"/>
    </row>
    <row r="61" spans="1:11" ht="36.75">
      <c r="A61" s="3">
        <v>45</v>
      </c>
      <c r="B61" s="10" t="s">
        <v>10</v>
      </c>
      <c r="C61" s="10" t="str">
        <f>[15]Данные!$C$3</f>
        <v>с.Старобалтачево, ул.Советская, д.46, кв.6</v>
      </c>
      <c r="D61" s="5">
        <v>101</v>
      </c>
      <c r="E61" s="9">
        <f>[15]Данные!$C$9</f>
        <v>42720</v>
      </c>
      <c r="F61" s="9">
        <f>[15]Данные!$C$11</f>
        <v>42720</v>
      </c>
      <c r="G61" s="9">
        <f>[15]Данные!$C$12</f>
        <v>42724</v>
      </c>
      <c r="H61" s="10">
        <f>[15]Данные!$C$8</f>
        <v>15</v>
      </c>
      <c r="I61" s="6">
        <v>12</v>
      </c>
      <c r="J61" s="4"/>
      <c r="K61" s="7"/>
    </row>
    <row r="62" spans="1:11" ht="36.75">
      <c r="A62" s="3">
        <v>46</v>
      </c>
      <c r="B62" s="10" t="s">
        <v>10</v>
      </c>
      <c r="C62" s="10" t="str">
        <f>[16]Данные!$C$3</f>
        <v>д.Чурапаново, ул.Гагарина, 14</v>
      </c>
      <c r="D62" s="5">
        <v>102</v>
      </c>
      <c r="E62" s="9">
        <f>[16]Данные!$C$9</f>
        <v>42730</v>
      </c>
      <c r="F62" s="9">
        <f>[16]Данные!$C$11</f>
        <v>42730</v>
      </c>
      <c r="G62" s="9">
        <f>[16]Данные!$C$12</f>
        <v>42734</v>
      </c>
      <c r="H62" s="10">
        <f>[16]Данные!$C$8</f>
        <v>14</v>
      </c>
      <c r="I62" s="6">
        <v>13</v>
      </c>
      <c r="J62" s="4"/>
      <c r="K62" s="7"/>
    </row>
  </sheetData>
  <mergeCells count="15">
    <mergeCell ref="A1:J1"/>
    <mergeCell ref="A2:K2"/>
    <mergeCell ref="A3:K3"/>
    <mergeCell ref="A5:A16"/>
    <mergeCell ref="B5:B16"/>
    <mergeCell ref="C5:C16"/>
    <mergeCell ref="D5:H6"/>
    <mergeCell ref="I5:I16"/>
    <mergeCell ref="J5:J16"/>
    <mergeCell ref="K5:K16"/>
    <mergeCell ref="D7:D16"/>
    <mergeCell ref="E7:E16"/>
    <mergeCell ref="F7:F16"/>
    <mergeCell ref="G7:G16"/>
    <mergeCell ref="H7:H16"/>
  </mergeCells>
  <printOptions horizont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 БГЭС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</cp:lastModifiedBy>
  <cp:lastPrinted>2017-11-20T03:49:18Z</cp:lastPrinted>
  <dcterms:created xsi:type="dcterms:W3CDTF">2015-10-09T09:05:43Z</dcterms:created>
  <dcterms:modified xsi:type="dcterms:W3CDTF">2017-11-20T03:49:19Z</dcterms:modified>
</cp:coreProperties>
</file>